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gundo plataforma SEVAC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61" i="4" l="1"/>
  <c r="G61" i="4"/>
  <c r="F61" i="4"/>
  <c r="E61" i="4"/>
  <c r="D61" i="4"/>
  <c r="H59" i="4"/>
  <c r="H57" i="4"/>
  <c r="H55" i="4"/>
  <c r="H53" i="4"/>
  <c r="H51" i="4"/>
  <c r="H49" i="4"/>
  <c r="H47" i="4"/>
  <c r="E59" i="4"/>
  <c r="E57" i="4"/>
  <c r="E55" i="4"/>
  <c r="E53" i="4"/>
  <c r="E51" i="4"/>
  <c r="E49" i="4"/>
  <c r="E47" i="4"/>
  <c r="C61" i="4"/>
  <c r="H39" i="4"/>
  <c r="G39" i="4"/>
  <c r="F39" i="4"/>
  <c r="H37" i="4"/>
  <c r="H36" i="4"/>
  <c r="H35" i="4"/>
  <c r="H34" i="4"/>
  <c r="E39" i="4"/>
  <c r="E37" i="4"/>
  <c r="E36" i="4"/>
  <c r="E35" i="4"/>
  <c r="E34" i="4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25" i="4" l="1"/>
  <c r="E25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3" i="5"/>
  <c r="H20" i="5"/>
  <c r="H18" i="5"/>
  <c r="H17" i="5"/>
  <c r="H12" i="5"/>
  <c r="H10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E22" i="5"/>
  <c r="H22" i="5" s="1"/>
  <c r="E21" i="5"/>
  <c r="H21" i="5" s="1"/>
  <c r="E20" i="5"/>
  <c r="E19" i="5"/>
  <c r="H19" i="5" s="1"/>
  <c r="E18" i="5"/>
  <c r="E17" i="5"/>
  <c r="E14" i="5"/>
  <c r="H14" i="5" s="1"/>
  <c r="E13" i="5"/>
  <c r="H13" i="5" s="1"/>
  <c r="E12" i="5"/>
  <c r="E11" i="5"/>
  <c r="H11" i="5" s="1"/>
  <c r="E10" i="5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8" i="8"/>
  <c r="G16" i="8"/>
  <c r="F16" i="8"/>
  <c r="E14" i="8"/>
  <c r="H14" i="8" s="1"/>
  <c r="E12" i="8"/>
  <c r="H12" i="8" s="1"/>
  <c r="E10" i="8"/>
  <c r="H10" i="8" s="1"/>
  <c r="E8" i="8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3" i="6"/>
  <c r="H62" i="6"/>
  <c r="H61" i="6"/>
  <c r="H60" i="6"/>
  <c r="H59" i="6"/>
  <c r="H58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2" i="6"/>
  <c r="H40" i="6"/>
  <c r="H39" i="6"/>
  <c r="H36" i="6"/>
  <c r="H35" i="6"/>
  <c r="H34" i="6"/>
  <c r="H21" i="6"/>
  <c r="H20" i="6"/>
  <c r="H18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4" i="6"/>
  <c r="H64" i="6" s="1"/>
  <c r="E63" i="6"/>
  <c r="E62" i="6"/>
  <c r="E61" i="6"/>
  <c r="E60" i="6"/>
  <c r="E59" i="6"/>
  <c r="E58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2" i="6"/>
  <c r="E41" i="6"/>
  <c r="H41" i="6" s="1"/>
  <c r="E40" i="6"/>
  <c r="E39" i="6"/>
  <c r="E38" i="6"/>
  <c r="H38" i="6" s="1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E19" i="6"/>
  <c r="H19" i="6" s="1"/>
  <c r="E18" i="6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E43" i="6" s="1"/>
  <c r="D33" i="6"/>
  <c r="D23" i="6"/>
  <c r="D13" i="6"/>
  <c r="D5" i="6"/>
  <c r="C69" i="6"/>
  <c r="C65" i="6"/>
  <c r="E65" i="6" s="1"/>
  <c r="C57" i="6"/>
  <c r="C53" i="6"/>
  <c r="C43" i="6"/>
  <c r="C33" i="6"/>
  <c r="C23" i="6"/>
  <c r="C13" i="6"/>
  <c r="C5" i="6"/>
  <c r="H16" i="5" l="1"/>
  <c r="C42" i="5"/>
  <c r="F42" i="5"/>
  <c r="G42" i="5"/>
  <c r="D42" i="5"/>
  <c r="H6" i="5"/>
  <c r="H42" i="5" s="1"/>
  <c r="E6" i="5"/>
  <c r="E16" i="8"/>
  <c r="H6" i="8"/>
  <c r="H65" i="6"/>
  <c r="E57" i="6"/>
  <c r="H57" i="6" s="1"/>
  <c r="H43" i="6"/>
  <c r="E33" i="6"/>
  <c r="H33" i="6" s="1"/>
  <c r="E23" i="6"/>
  <c r="H23" i="6" s="1"/>
  <c r="C77" i="6"/>
  <c r="G77" i="6"/>
  <c r="F77" i="6"/>
  <c r="E13" i="6"/>
  <c r="H13" i="6" s="1"/>
  <c r="D77" i="6"/>
  <c r="E5" i="6"/>
  <c r="E25" i="5"/>
  <c r="E16" i="5"/>
  <c r="H16" i="8"/>
  <c r="E42" i="5" l="1"/>
  <c r="E77" i="6"/>
  <c r="H5" i="6"/>
  <c r="H77" i="6" s="1"/>
</calcChain>
</file>

<file path=xl/sharedStrings.xml><?xml version="1.0" encoding="utf-8"?>
<sst xmlns="http://schemas.openxmlformats.org/spreadsheetml/2006/main" count="209" uniqueCount="151">
  <si>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</si>
  <si>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</si>
  <si>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</si>
  <si>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</si>
  <si>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</si>
  <si>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</si>
  <si>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</si>
  <si>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</si>
  <si>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</si>
  <si>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</si>
  <si>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</si>
  <si>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</si>
  <si>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</si>
  <si>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</si>
  <si>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</si>
  <si>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</si>
  <si>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</si>
  <si>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</si>
  <si>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</si>
  <si>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</si>
  <si>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</si>
  <si>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</si>
  <si>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</si>
  <si>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</si>
  <si>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</si>
  <si>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</si>
  <si>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</si>
  <si>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</si>
  <si>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</si>
  <si>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</si>
  <si>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</si>
  <si>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</si>
  <si>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</si>
  <si>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</si>
  <si>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</si>
  <si>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</si>
  <si>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</si>
  <si>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</si>
  <si>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</si>
  <si>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</si>
  <si>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</si>
  <si>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</si>
  <si>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</si>
  <si>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</si>
  <si>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</si>
  <si>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</si>
  <si>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</si>
  <si>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</si>
  <si>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</si>
  <si>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</si>
  <si>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</si>
  <si>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</si>
  <si>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</si>
  <si>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</si>
  <si>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</si>
  <si>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</si>
  <si>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</si>
  <si>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</si>
  <si>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</si>
  <si>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</si>
  <si>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</si>
  <si>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</si>
  <si>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</si>
  <si>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</si>
  <si>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</si>
  <si>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</si>
  <si>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</si>
  <si>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</si>
  <si>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</si>
  <si>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</si>
  <si>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</si>
  <si>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</si>
  <si>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</si>
  <si>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</si>
  <si>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</si>
  <si>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</si>
  <si>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</si>
  <si>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</si>
  <si>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</si>
  <si>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</si>
  <si>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</si>
  <si>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</si>
  <si>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</si>
  <si>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</si>
  <si>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</si>
  <si>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</si>
  <si>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</si>
  <si>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</si>
  <si>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</si>
  <si>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</si>
  <si>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</si>
  <si>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</si>
  <si>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</si>
  <si>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</si>
  <si>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</si>
  <si>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</si>
  <si>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</si>
  <si>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</si>
  <si>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</si>
  <si>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</si>
  <si>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</si>
  <si>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</si>
  <si>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</si>
  <si>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</si>
  <si>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</si>
  <si>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</si>
  <si>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</si>
  <si>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</si>
  <si>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</si>
  <si>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</si>
  <si>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</si>
  <si>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</si>
  <si>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</si>
  <si>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</si>
  <si>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</si>
  <si>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</si>
  <si>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</si>
  <si>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</si>
  <si>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</si>
  <si>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</si>
  <si>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</si>
  <si>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</si>
  <si>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</si>
  <si>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</si>
  <si>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</si>
  <si>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</si>
  <si>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</si>
  <si>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</si>
  <si>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30 DE JUNIO DEL 2018</t>
  </si>
  <si>
    <t>SISTEMA PARA EL DESARROLLO INTEGRAL DE LA FAMILIA DEL MUNICIPIO DE SAN FELIPE, GTO.
ESTADO ANALÍTICO DEL EJERCICIO DEL PRESUPUESTO DE EGRESOS
Clasificación Económica (por Tipo de Gasto)
Del 1 de Enero al AL 30 DE JUNIO DEL 2018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</si>
  <si>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</si>
  <si>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</si>
  <si>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</si>
  <si>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</si>
  <si>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</si>
  <si>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</si>
  <si>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</si>
  <si>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</si>
  <si>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</si>
  <si>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ATENCION A LA INFANCIA Y PREVEERP</t>
  </si>
  <si>
    <t>CADI</t>
  </si>
  <si>
    <t>PENSIONADOS</t>
  </si>
  <si>
    <t>PARAPROFESIONALES</t>
  </si>
  <si>
    <t>MI CASA DIFERENTE</t>
  </si>
  <si>
    <t>BIENES MUEBLES E INMUEBLES</t>
  </si>
  <si>
    <t>SERVICIOS GENERALES</t>
  </si>
  <si>
    <t>SISTEMA PARA EL DESARROLLO INTEGRAL DE LA FAMILIA DEL MUNICIPIO DE SAN FELIPE, GTO.
ESTADO ANALÍTICO DEL EJERCICIO DEL PRESUPUESTO DE EGRESOS
Clasificación Administrativa
Del 1 de Enero al AL 30 DE JUNIO DEL 2018</t>
  </si>
  <si>
    <t>Gobierno (Federal/Estatal/Municipal) de SISTEMA PARA EL DESARROLLO INTEGRAL DE LA FAMILIA DEL MUNICIPIO DE SAN FELIPE, GTO.
Estado Analítico del Ejercicio del Presupuesto de Egresos
Clasificación Administrativa
Del 1 de Enero al AL 30 DE JUNIO DEL 2018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</si>
  <si>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30 DE JUNIO DEL 2018</t>
  </si>
  <si>
    <t>SISTEMA PARA EL DESARROLLO INTEGRAL DE LA FAMILIA DEL MUNICIPIO DE SAN FELIPE, GTO.
ESTADO ANALÍTICO DEL EJERCICIO DEL PRESUPUESTO DE EGRESOS
Clasificación Funcional (Finalidad y Función)
Del 1 de Enero al AL 30 DE JUNIO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</si>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</sst>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workbookViewId="0">
      <selection activeCell="C13" sqref="C13"/>
    </sheetView>
  </sheetViews>
  <sheetFormatPr baseColWidth="10" defaultColWidth="12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11946327.5</v>
      </c>
      <c r="D5" s="14">
        <f>SUM(D6:D12)</f>
        <v>-124240.32000000001</v>
      </c>
      <c r="E5" s="14">
        <f>C5+D5</f>
        <v>11822087.18</v>
      </c>
      <c r="F5" s="14">
        <f>SUM(F6:F12)</f>
        <v>4934023.75</v>
      </c>
      <c r="G5" s="14">
        <f>SUM(G6:G12)</f>
        <v>4934023.75</v>
      </c>
      <c r="H5" s="14">
        <f>E5-F5</f>
        <v>6888063.4299999997</v>
      </c>
    </row>
    <row r="6" spans="1:8" x14ac:dyDescent="0.2">
      <c r="A6" s="49">
        <v>1100</v>
      </c>
      <c r="B6" s="11" t="s">
        <v>70</v>
      </c>
      <c r="C6" s="15">
        <v>7327834.0300000003</v>
      </c>
      <c r="D6" s="15">
        <v>-78050</v>
      </c>
      <c r="E6" s="15">
        <f t="shared" ref="E6:E69" si="0">C6+D6</f>
        <v>7249784.0300000003</v>
      </c>
      <c r="F6" s="15">
        <v>3483352.55</v>
      </c>
      <c r="G6" s="15">
        <v>3483352.55</v>
      </c>
      <c r="H6" s="15">
        <f t="shared" ref="H6:H69" si="1">E6-F6</f>
        <v>3766431.4800000004</v>
      </c>
    </row>
    <row r="7" spans="1:8" x14ac:dyDescent="0.2">
      <c r="A7" s="49">
        <v>1200</v>
      </c>
      <c r="B7" s="11" t="s">
        <v>71</v>
      </c>
      <c r="C7" s="15">
        <v>39600</v>
      </c>
      <c r="D7" s="15">
        <v>0</v>
      </c>
      <c r="E7" s="15">
        <f t="shared" si="0"/>
        <v>39600</v>
      </c>
      <c r="F7" s="15">
        <v>0</v>
      </c>
      <c r="G7" s="15">
        <v>0</v>
      </c>
      <c r="H7" s="15">
        <f t="shared" si="1"/>
        <v>39600</v>
      </c>
    </row>
    <row r="8" spans="1:8" x14ac:dyDescent="0.2">
      <c r="A8" s="49">
        <v>1300</v>
      </c>
      <c r="B8" s="11" t="s">
        <v>72</v>
      </c>
      <c r="C8" s="15">
        <v>1102000.56</v>
      </c>
      <c r="D8" s="15">
        <v>22050</v>
      </c>
      <c r="E8" s="15">
        <f t="shared" si="0"/>
        <v>1124050.56</v>
      </c>
      <c r="F8" s="15">
        <v>22917.26</v>
      </c>
      <c r="G8" s="15">
        <v>22917.26</v>
      </c>
      <c r="H8" s="15">
        <f t="shared" si="1"/>
        <v>1101133.3</v>
      </c>
    </row>
    <row r="9" spans="1:8" x14ac:dyDescent="0.2">
      <c r="A9" s="49">
        <v>1400</v>
      </c>
      <c r="B9" s="11" t="s">
        <v>35</v>
      </c>
      <c r="C9" s="15">
        <v>1850486.73</v>
      </c>
      <c r="D9" s="15">
        <v>147459.68</v>
      </c>
      <c r="E9" s="15">
        <f t="shared" si="0"/>
        <v>1997946.41</v>
      </c>
      <c r="F9" s="15">
        <v>795277.5</v>
      </c>
      <c r="G9" s="15">
        <v>795277.5</v>
      </c>
      <c r="H9" s="15">
        <f t="shared" si="1"/>
        <v>1202668.9099999999</v>
      </c>
    </row>
    <row r="10" spans="1:8" x14ac:dyDescent="0.2">
      <c r="A10" s="49">
        <v>1500</v>
      </c>
      <c r="B10" s="11" t="s">
        <v>73</v>
      </c>
      <c r="C10" s="15">
        <v>1626406.18</v>
      </c>
      <c r="D10" s="15">
        <v>-215700</v>
      </c>
      <c r="E10" s="15">
        <f t="shared" si="0"/>
        <v>1410706.18</v>
      </c>
      <c r="F10" s="15">
        <v>632476.43999999994</v>
      </c>
      <c r="G10" s="15">
        <v>632476.43999999994</v>
      </c>
      <c r="H10" s="15">
        <f t="shared" si="1"/>
        <v>778229.74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791542.32000000007</v>
      </c>
      <c r="D13" s="15">
        <f>SUM(D14:D22)</f>
        <v>153540.32</v>
      </c>
      <c r="E13" s="15">
        <f t="shared" si="0"/>
        <v>945082.64000000013</v>
      </c>
      <c r="F13" s="15">
        <f>SUM(F14:F22)</f>
        <v>430416.97000000003</v>
      </c>
      <c r="G13" s="15">
        <f>SUM(G14:G22)</f>
        <v>203466.44</v>
      </c>
      <c r="H13" s="15">
        <f t="shared" si="1"/>
        <v>514665.6700000001</v>
      </c>
    </row>
    <row r="14" spans="1:8" x14ac:dyDescent="0.2">
      <c r="A14" s="49">
        <v>2100</v>
      </c>
      <c r="B14" s="11" t="s">
        <v>75</v>
      </c>
      <c r="C14" s="15">
        <v>151650</v>
      </c>
      <c r="D14" s="15">
        <v>18200</v>
      </c>
      <c r="E14" s="15">
        <f t="shared" si="0"/>
        <v>169850</v>
      </c>
      <c r="F14" s="15">
        <v>87028.45</v>
      </c>
      <c r="G14" s="15">
        <v>47171.43</v>
      </c>
      <c r="H14" s="15">
        <f t="shared" si="1"/>
        <v>82821.55</v>
      </c>
    </row>
    <row r="15" spans="1:8" x14ac:dyDescent="0.2">
      <c r="A15" s="49">
        <v>2200</v>
      </c>
      <c r="B15" s="11" t="s">
        <v>76</v>
      </c>
      <c r="C15" s="15">
        <v>3500</v>
      </c>
      <c r="D15" s="15">
        <v>0</v>
      </c>
      <c r="E15" s="15">
        <f t="shared" si="0"/>
        <v>3500</v>
      </c>
      <c r="F15" s="15">
        <v>2262.59</v>
      </c>
      <c r="G15" s="15">
        <v>2262.59</v>
      </c>
      <c r="H15" s="15">
        <f t="shared" si="1"/>
        <v>1237.4099999999999</v>
      </c>
    </row>
    <row r="16" spans="1:8" x14ac:dyDescent="0.2">
      <c r="A16" s="49">
        <v>2300</v>
      </c>
      <c r="B16" s="11" t="s">
        <v>77</v>
      </c>
      <c r="C16" s="15">
        <v>92292.32</v>
      </c>
      <c r="D16" s="15">
        <v>-92292.32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10000</v>
      </c>
      <c r="D17" s="15">
        <v>0</v>
      </c>
      <c r="E17" s="15">
        <f t="shared" si="0"/>
        <v>10000</v>
      </c>
      <c r="F17" s="15">
        <v>935.87</v>
      </c>
      <c r="G17" s="15">
        <v>377.21</v>
      </c>
      <c r="H17" s="15">
        <f t="shared" si="1"/>
        <v>9064.1299999999992</v>
      </c>
    </row>
    <row r="18" spans="1:8" x14ac:dyDescent="0.2">
      <c r="A18" s="49">
        <v>2500</v>
      </c>
      <c r="B18" s="11" t="s">
        <v>79</v>
      </c>
      <c r="C18" s="15">
        <v>9500</v>
      </c>
      <c r="D18" s="15">
        <v>10000</v>
      </c>
      <c r="E18" s="15">
        <f t="shared" si="0"/>
        <v>19500</v>
      </c>
      <c r="F18" s="15">
        <v>5292.95</v>
      </c>
      <c r="G18" s="15">
        <v>5292.95</v>
      </c>
      <c r="H18" s="15">
        <f t="shared" si="1"/>
        <v>14207.05</v>
      </c>
    </row>
    <row r="19" spans="1:8" x14ac:dyDescent="0.2">
      <c r="A19" s="49">
        <v>2600</v>
      </c>
      <c r="B19" s="11" t="s">
        <v>80</v>
      </c>
      <c r="C19" s="15">
        <v>417500</v>
      </c>
      <c r="D19" s="15">
        <v>196132.64</v>
      </c>
      <c r="E19" s="15">
        <f t="shared" si="0"/>
        <v>613632.64</v>
      </c>
      <c r="F19" s="15">
        <v>251670.39999999999</v>
      </c>
      <c r="G19" s="15">
        <v>116621.83</v>
      </c>
      <c r="H19" s="15">
        <f t="shared" si="1"/>
        <v>361962.23999999999</v>
      </c>
    </row>
    <row r="20" spans="1:8" x14ac:dyDescent="0.2">
      <c r="A20" s="49">
        <v>2700</v>
      </c>
      <c r="B20" s="11" t="s">
        <v>81</v>
      </c>
      <c r="C20" s="15">
        <v>0</v>
      </c>
      <c r="D20" s="15">
        <v>0</v>
      </c>
      <c r="E20" s="15">
        <f t="shared" si="0"/>
        <v>0</v>
      </c>
      <c r="F20" s="15">
        <v>0</v>
      </c>
      <c r="G20" s="15">
        <v>0</v>
      </c>
      <c r="H20" s="15">
        <f t="shared" si="1"/>
        <v>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107100</v>
      </c>
      <c r="D22" s="15">
        <v>21500</v>
      </c>
      <c r="E22" s="15">
        <f t="shared" si="0"/>
        <v>128600</v>
      </c>
      <c r="F22" s="15">
        <v>83226.710000000006</v>
      </c>
      <c r="G22" s="15">
        <v>31740.43</v>
      </c>
      <c r="H22" s="15">
        <f t="shared" si="1"/>
        <v>45373.289999999994</v>
      </c>
    </row>
    <row r="23" spans="1:8" x14ac:dyDescent="0.2">
      <c r="A23" s="48" t="s">
        <v>63</v>
      </c>
      <c r="B23" s="7"/>
      <c r="C23" s="15">
        <f>SUM(C24:C32)</f>
        <v>1238478.9099999999</v>
      </c>
      <c r="D23" s="15">
        <f>SUM(D24:D32)</f>
        <v>400767.58999999997</v>
      </c>
      <c r="E23" s="15">
        <f t="shared" si="0"/>
        <v>1639246.5</v>
      </c>
      <c r="F23" s="15">
        <f>SUM(F24:F32)</f>
        <v>578582.93000000005</v>
      </c>
      <c r="G23" s="15">
        <f>SUM(G24:G32)</f>
        <v>401981.12000000005</v>
      </c>
      <c r="H23" s="15">
        <f t="shared" si="1"/>
        <v>1060663.5699999998</v>
      </c>
    </row>
    <row r="24" spans="1:8" x14ac:dyDescent="0.2">
      <c r="A24" s="49">
        <v>3100</v>
      </c>
      <c r="B24" s="11" t="s">
        <v>84</v>
      </c>
      <c r="C24" s="15">
        <v>218000</v>
      </c>
      <c r="D24" s="15">
        <v>-8000</v>
      </c>
      <c r="E24" s="15">
        <f t="shared" si="0"/>
        <v>210000</v>
      </c>
      <c r="F24" s="15">
        <v>70285.94</v>
      </c>
      <c r="G24" s="15">
        <v>41688.94</v>
      </c>
      <c r="H24" s="15">
        <f t="shared" si="1"/>
        <v>139714.06</v>
      </c>
    </row>
    <row r="25" spans="1:8" x14ac:dyDescent="0.2">
      <c r="A25" s="49">
        <v>3200</v>
      </c>
      <c r="B25" s="11" t="s">
        <v>85</v>
      </c>
      <c r="C25" s="15">
        <v>169000</v>
      </c>
      <c r="D25" s="15">
        <v>-43700</v>
      </c>
      <c r="E25" s="15">
        <f t="shared" si="0"/>
        <v>125300</v>
      </c>
      <c r="F25" s="15">
        <v>80108.759999999995</v>
      </c>
      <c r="G25" s="15">
        <v>68502.960000000006</v>
      </c>
      <c r="H25" s="15">
        <f t="shared" si="1"/>
        <v>45191.240000000005</v>
      </c>
    </row>
    <row r="26" spans="1:8" x14ac:dyDescent="0.2">
      <c r="A26" s="49">
        <v>3300</v>
      </c>
      <c r="B26" s="11" t="s">
        <v>86</v>
      </c>
      <c r="C26" s="15">
        <v>50600</v>
      </c>
      <c r="D26" s="15">
        <v>3000</v>
      </c>
      <c r="E26" s="15">
        <f t="shared" si="0"/>
        <v>53600</v>
      </c>
      <c r="F26" s="15">
        <v>20190.18</v>
      </c>
      <c r="G26" s="15">
        <v>12325.38</v>
      </c>
      <c r="H26" s="15">
        <f t="shared" si="1"/>
        <v>33409.82</v>
      </c>
    </row>
    <row r="27" spans="1:8" x14ac:dyDescent="0.2">
      <c r="A27" s="49">
        <v>3400</v>
      </c>
      <c r="B27" s="11" t="s">
        <v>87</v>
      </c>
      <c r="C27" s="15">
        <v>212500</v>
      </c>
      <c r="D27" s="15">
        <v>30500</v>
      </c>
      <c r="E27" s="15">
        <f t="shared" si="0"/>
        <v>243000</v>
      </c>
      <c r="F27" s="15">
        <v>159361.48000000001</v>
      </c>
      <c r="G27" s="15">
        <v>96677.91</v>
      </c>
      <c r="H27" s="15">
        <f t="shared" si="1"/>
        <v>83638.51999999999</v>
      </c>
    </row>
    <row r="28" spans="1:8" x14ac:dyDescent="0.2">
      <c r="A28" s="49">
        <v>3500</v>
      </c>
      <c r="B28" s="11" t="s">
        <v>88</v>
      </c>
      <c r="C28" s="15">
        <v>173150</v>
      </c>
      <c r="D28" s="15">
        <v>56815.74</v>
      </c>
      <c r="E28" s="15">
        <f t="shared" si="0"/>
        <v>229965.74</v>
      </c>
      <c r="F28" s="15">
        <v>108118.82</v>
      </c>
      <c r="G28" s="15">
        <v>52733.14</v>
      </c>
      <c r="H28" s="15">
        <f t="shared" si="1"/>
        <v>121846.91999999998</v>
      </c>
    </row>
    <row r="29" spans="1:8" x14ac:dyDescent="0.2">
      <c r="A29" s="49">
        <v>3600</v>
      </c>
      <c r="B29" s="11" t="s">
        <v>89</v>
      </c>
      <c r="C29" s="15">
        <v>12000</v>
      </c>
      <c r="D29" s="15">
        <v>0</v>
      </c>
      <c r="E29" s="15">
        <f t="shared" si="0"/>
        <v>12000</v>
      </c>
      <c r="F29" s="15">
        <v>962.51</v>
      </c>
      <c r="G29" s="15">
        <v>962.51</v>
      </c>
      <c r="H29" s="15">
        <f t="shared" si="1"/>
        <v>11037.49</v>
      </c>
    </row>
    <row r="30" spans="1:8" x14ac:dyDescent="0.2">
      <c r="A30" s="49">
        <v>3700</v>
      </c>
      <c r="B30" s="11" t="s">
        <v>90</v>
      </c>
      <c r="C30" s="15">
        <v>36500</v>
      </c>
      <c r="D30" s="15">
        <v>5500</v>
      </c>
      <c r="E30" s="15">
        <f t="shared" si="0"/>
        <v>42000</v>
      </c>
      <c r="F30" s="15">
        <v>15337.01</v>
      </c>
      <c r="G30" s="15">
        <v>15337.01</v>
      </c>
      <c r="H30" s="15">
        <f t="shared" si="1"/>
        <v>26662.989999999998</v>
      </c>
    </row>
    <row r="31" spans="1:8" x14ac:dyDescent="0.2">
      <c r="A31" s="49">
        <v>3800</v>
      </c>
      <c r="B31" s="11" t="s">
        <v>91</v>
      </c>
      <c r="C31" s="15">
        <v>107200</v>
      </c>
      <c r="D31" s="15">
        <v>0</v>
      </c>
      <c r="E31" s="15">
        <f t="shared" si="0"/>
        <v>107200</v>
      </c>
      <c r="F31" s="15">
        <v>23373.99</v>
      </c>
      <c r="G31" s="15">
        <v>19499.09</v>
      </c>
      <c r="H31" s="15">
        <f t="shared" si="1"/>
        <v>83826.009999999995</v>
      </c>
    </row>
    <row r="32" spans="1:8" x14ac:dyDescent="0.2">
      <c r="A32" s="49">
        <v>3900</v>
      </c>
      <c r="B32" s="11" t="s">
        <v>19</v>
      </c>
      <c r="C32" s="15">
        <v>259528.91</v>
      </c>
      <c r="D32" s="15">
        <v>356651.85</v>
      </c>
      <c r="E32" s="15">
        <f t="shared" si="0"/>
        <v>616180.76</v>
      </c>
      <c r="F32" s="15">
        <v>100844.24</v>
      </c>
      <c r="G32" s="15">
        <v>94254.18</v>
      </c>
      <c r="H32" s="15">
        <f t="shared" si="1"/>
        <v>515336.52</v>
      </c>
    </row>
    <row r="33" spans="1:8" x14ac:dyDescent="0.2">
      <c r="A33" s="48" t="s">
        <v>64</v>
      </c>
      <c r="B33" s="7"/>
      <c r="C33" s="15">
        <f>SUM(C34:C42)</f>
        <v>2594873.7799999998</v>
      </c>
      <c r="D33" s="15">
        <f>SUM(D34:D42)</f>
        <v>397992.49</v>
      </c>
      <c r="E33" s="15">
        <f t="shared" si="0"/>
        <v>2992866.2699999996</v>
      </c>
      <c r="F33" s="15">
        <f>SUM(F34:F42)</f>
        <v>1175008.1000000001</v>
      </c>
      <c r="G33" s="15">
        <f>SUM(G34:G42)</f>
        <v>1074183.78</v>
      </c>
      <c r="H33" s="15">
        <f t="shared" si="1"/>
        <v>1817858.1699999995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2437389.7799999998</v>
      </c>
      <c r="D37" s="15">
        <v>243292.49</v>
      </c>
      <c r="E37" s="15">
        <f t="shared" si="0"/>
        <v>2680682.2699999996</v>
      </c>
      <c r="F37" s="15">
        <v>1028765.3</v>
      </c>
      <c r="G37" s="15">
        <v>979240.98</v>
      </c>
      <c r="H37" s="15">
        <f t="shared" si="1"/>
        <v>1651916.9699999995</v>
      </c>
    </row>
    <row r="38" spans="1:8" x14ac:dyDescent="0.2">
      <c r="A38" s="49">
        <v>4500</v>
      </c>
      <c r="B38" s="11" t="s">
        <v>41</v>
      </c>
      <c r="C38" s="15">
        <v>116984</v>
      </c>
      <c r="D38" s="15">
        <v>0</v>
      </c>
      <c r="E38" s="15">
        <f t="shared" si="0"/>
        <v>116984</v>
      </c>
      <c r="F38" s="15">
        <v>52642.8</v>
      </c>
      <c r="G38" s="15">
        <v>52642.8</v>
      </c>
      <c r="H38" s="15">
        <f t="shared" si="1"/>
        <v>64341.2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40500</v>
      </c>
      <c r="D41" s="15">
        <v>154700</v>
      </c>
      <c r="E41" s="15">
        <f t="shared" si="0"/>
        <v>195200</v>
      </c>
      <c r="F41" s="15">
        <v>93600</v>
      </c>
      <c r="G41" s="15">
        <v>42300</v>
      </c>
      <c r="H41" s="15">
        <f t="shared" si="1"/>
        <v>101600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0</v>
      </c>
      <c r="D43" s="15">
        <f>SUM(D44:D52)</f>
        <v>11880</v>
      </c>
      <c r="E43" s="15">
        <f t="shared" si="0"/>
        <v>11880</v>
      </c>
      <c r="F43" s="15">
        <f>SUM(F44:F52)</f>
        <v>0</v>
      </c>
      <c r="G43" s="15">
        <f>SUM(G44:G52)</f>
        <v>0</v>
      </c>
      <c r="H43" s="15">
        <f t="shared" si="1"/>
        <v>11880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11880</v>
      </c>
      <c r="E44" s="15">
        <f t="shared" si="0"/>
        <v>11880</v>
      </c>
      <c r="F44" s="15">
        <v>0</v>
      </c>
      <c r="G44" s="15">
        <v>0</v>
      </c>
      <c r="H44" s="15">
        <f t="shared" si="1"/>
        <v>11880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285000</v>
      </c>
      <c r="D57" s="15">
        <f>SUM(D58:D64)</f>
        <v>-125752.5</v>
      </c>
      <c r="E57" s="15">
        <f t="shared" si="0"/>
        <v>159247.5</v>
      </c>
      <c r="F57" s="15">
        <f>SUM(F58:F64)</f>
        <v>0</v>
      </c>
      <c r="G57" s="15">
        <f>SUM(G58:G64)</f>
        <v>0</v>
      </c>
      <c r="H57" s="15">
        <f t="shared" si="1"/>
        <v>159247.5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285000</v>
      </c>
      <c r="D64" s="15">
        <v>-125752.5</v>
      </c>
      <c r="E64" s="15">
        <f t="shared" si="0"/>
        <v>159247.5</v>
      </c>
      <c r="F64" s="15">
        <v>0</v>
      </c>
      <c r="G64" s="15">
        <v>0</v>
      </c>
      <c r="H64" s="15">
        <f t="shared" si="1"/>
        <v>159247.5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114756.76</v>
      </c>
      <c r="E65" s="15">
        <f t="shared" si="0"/>
        <v>114756.76</v>
      </c>
      <c r="F65" s="15">
        <f>SUM(F66:F68)</f>
        <v>0</v>
      </c>
      <c r="G65" s="15">
        <f>SUM(G66:G68)</f>
        <v>0</v>
      </c>
      <c r="H65" s="15">
        <f t="shared" si="1"/>
        <v>114756.76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114756.76</v>
      </c>
      <c r="E68" s="15">
        <f t="shared" si="0"/>
        <v>114756.76</v>
      </c>
      <c r="F68" s="15">
        <v>0</v>
      </c>
      <c r="G68" s="15">
        <v>0</v>
      </c>
      <c r="H68" s="15">
        <f t="shared" si="1"/>
        <v>114756.76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16856222.509999998</v>
      </c>
      <c r="D77" s="17">
        <f t="shared" si="4"/>
        <v>828944.34</v>
      </c>
      <c r="E77" s="17">
        <f t="shared" si="4"/>
        <v>17685166.850000001</v>
      </c>
      <c r="F77" s="17">
        <f t="shared" si="4"/>
        <v>7118031.75</v>
      </c>
      <c r="G77" s="17">
        <f t="shared" si="4"/>
        <v>6613655.0900000008</v>
      </c>
      <c r="H77" s="17">
        <f t="shared" si="4"/>
        <v>10567135.1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G26" sqref="G26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16739238.51</v>
      </c>
      <c r="D6" s="50">
        <v>817064.34</v>
      </c>
      <c r="E6" s="50">
        <f>C6+D6</f>
        <v>17556302.850000001</v>
      </c>
      <c r="F6" s="50">
        <v>7065388.9500000002</v>
      </c>
      <c r="G6" s="50">
        <v>6561012.29</v>
      </c>
      <c r="H6" s="50">
        <f>E6-F6</f>
        <v>10490913.900000002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0</v>
      </c>
      <c r="D8" s="50">
        <v>11880</v>
      </c>
      <c r="E8" s="50">
        <f>C8+D8</f>
        <v>11880</v>
      </c>
      <c r="F8" s="50">
        <v>0</v>
      </c>
      <c r="G8" s="50">
        <v>0</v>
      </c>
      <c r="H8" s="50">
        <f>E8-F8</f>
        <v>11880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116984</v>
      </c>
      <c r="D12" s="50">
        <v>0</v>
      </c>
      <c r="E12" s="50">
        <f>C12+D12</f>
        <v>116984</v>
      </c>
      <c r="F12" s="50">
        <v>52642.8</v>
      </c>
      <c r="G12" s="50">
        <v>52642.8</v>
      </c>
      <c r="H12" s="50">
        <f>E12-F12</f>
        <v>64341.2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16856222.509999998</v>
      </c>
      <c r="D16" s="17">
        <f>SUM(D6+D8+D10+D12+D14)</f>
        <v>828944.34</v>
      </c>
      <c r="E16" s="17">
        <f>SUM(E6+E8+E10+E12+E14)</f>
        <v>17685166.850000001</v>
      </c>
      <c r="F16" s="17">
        <f t="shared" ref="F16:H16" si="0">SUM(F6+F8+F10+F12+F14)</f>
        <v>7118031.75</v>
      </c>
      <c r="G16" s="17">
        <f t="shared" si="0"/>
        <v>6613655.0899999999</v>
      </c>
      <c r="H16" s="17">
        <f t="shared" si="0"/>
        <v>10567135.100000001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>
      <selection activeCell="A22" sqref="A22:J22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146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511326.47</v>
      </c>
      <c r="D7" s="15">
        <v>-38500</v>
      </c>
      <c r="E7" s="15">
        <f>C7+D7</f>
        <v>472826.47</v>
      </c>
      <c r="F7" s="15">
        <v>209341.88</v>
      </c>
      <c r="G7" s="15">
        <v>209284.38</v>
      </c>
      <c r="H7" s="15">
        <f>E7-F7</f>
        <v>263484.58999999997</v>
      </c>
    </row>
    <row r="8" spans="1:8" x14ac:dyDescent="0.2">
      <c r="A8" s="4" t="s">
        <v>131</v>
      </c>
      <c r="B8" s="22"/>
      <c r="C8" s="15">
        <v>1491392.93</v>
      </c>
      <c r="D8" s="15">
        <v>297151.84999999998</v>
      </c>
      <c r="E8" s="15">
        <f t="shared" ref="E8:E13" si="0">C8+D8</f>
        <v>1788544.7799999998</v>
      </c>
      <c r="F8" s="15">
        <v>583148.56000000006</v>
      </c>
      <c r="G8" s="15">
        <v>528290.54</v>
      </c>
      <c r="H8" s="15">
        <f t="shared" ref="H8:H13" si="1">E8-F8</f>
        <v>1205396.2199999997</v>
      </c>
    </row>
    <row r="9" spans="1:8" x14ac:dyDescent="0.2">
      <c r="A9" s="4" t="s">
        <v>132</v>
      </c>
      <c r="B9" s="22"/>
      <c r="C9" s="15">
        <v>1537523.72</v>
      </c>
      <c r="D9" s="15">
        <v>4000</v>
      </c>
      <c r="E9" s="15">
        <f t="shared" si="0"/>
        <v>1541523.72</v>
      </c>
      <c r="F9" s="15">
        <v>607271.74</v>
      </c>
      <c r="G9" s="15">
        <v>545372.24</v>
      </c>
      <c r="H9" s="15">
        <f t="shared" si="1"/>
        <v>934251.98</v>
      </c>
    </row>
    <row r="10" spans="1:8" x14ac:dyDescent="0.2">
      <c r="A10" s="4" t="s">
        <v>133</v>
      </c>
      <c r="B10" s="22"/>
      <c r="C10" s="15">
        <v>1964960.78</v>
      </c>
      <c r="D10" s="15">
        <v>83096</v>
      </c>
      <c r="E10" s="15">
        <f t="shared" si="0"/>
        <v>2048056.78</v>
      </c>
      <c r="F10" s="15">
        <v>842851.06</v>
      </c>
      <c r="G10" s="15">
        <v>820932.53</v>
      </c>
      <c r="H10" s="15">
        <f t="shared" si="1"/>
        <v>1205205.72</v>
      </c>
    </row>
    <row r="11" spans="1:8" x14ac:dyDescent="0.2">
      <c r="A11" s="4" t="s">
        <v>134</v>
      </c>
      <c r="B11" s="22"/>
      <c r="C11" s="15">
        <v>407276.81</v>
      </c>
      <c r="D11" s="15">
        <v>17200</v>
      </c>
      <c r="E11" s="15">
        <f t="shared" si="0"/>
        <v>424476.81</v>
      </c>
      <c r="F11" s="15">
        <v>194537.2</v>
      </c>
      <c r="G11" s="15">
        <v>176992.28</v>
      </c>
      <c r="H11" s="15">
        <f t="shared" si="1"/>
        <v>229939.61</v>
      </c>
    </row>
    <row r="12" spans="1:8" x14ac:dyDescent="0.2">
      <c r="A12" s="4" t="s">
        <v>135</v>
      </c>
      <c r="B12" s="22"/>
      <c r="C12" s="15">
        <v>592757.97</v>
      </c>
      <c r="D12" s="15">
        <v>180279.03</v>
      </c>
      <c r="E12" s="15">
        <f t="shared" si="0"/>
        <v>773037</v>
      </c>
      <c r="F12" s="15">
        <v>288047.69</v>
      </c>
      <c r="G12" s="15">
        <v>258143.47</v>
      </c>
      <c r="H12" s="15">
        <f t="shared" si="1"/>
        <v>484989.31</v>
      </c>
    </row>
    <row r="13" spans="1:8" x14ac:dyDescent="0.2">
      <c r="A13" s="4" t="s">
        <v>136</v>
      </c>
      <c r="B13" s="22"/>
      <c r="C13" s="15">
        <v>1075586.22</v>
      </c>
      <c r="D13" s="15">
        <v>-15500</v>
      </c>
      <c r="E13" s="15">
        <f t="shared" si="0"/>
        <v>1060086.22</v>
      </c>
      <c r="F13" s="15">
        <v>426860.27</v>
      </c>
      <c r="G13" s="15">
        <v>402327.12</v>
      </c>
      <c r="H13" s="15">
        <f t="shared" si="1"/>
        <v>633225.94999999995</v>
      </c>
    </row>
    <row r="14" spans="1:8" x14ac:dyDescent="0.2">
      <c r="A14" s="4" t="s">
        <v>137</v>
      </c>
      <c r="B14" s="22"/>
      <c r="C14" s="15">
        <v>1652911.77</v>
      </c>
      <c r="D14" s="15">
        <v>800</v>
      </c>
      <c r="E14" s="15">
        <f t="shared" ref="E14" si="2">C14+D14</f>
        <v>1653711.77</v>
      </c>
      <c r="F14" s="15">
        <v>656587.16</v>
      </c>
      <c r="G14" s="15">
        <v>619870.56000000006</v>
      </c>
      <c r="H14" s="15">
        <f t="shared" ref="H14" si="3">E14-F14</f>
        <v>997124.61</v>
      </c>
    </row>
    <row r="15" spans="1:8" x14ac:dyDescent="0.2">
      <c r="A15" s="4" t="s">
        <v>138</v>
      </c>
      <c r="B15" s="22"/>
      <c r="C15" s="15">
        <v>3083507.46</v>
      </c>
      <c r="D15" s="15">
        <v>29000</v>
      </c>
      <c r="E15" s="15">
        <f t="shared" ref="E15" si="4">C15+D15</f>
        <v>3112507.46</v>
      </c>
      <c r="F15" s="15">
        <v>1232742.3999999999</v>
      </c>
      <c r="G15" s="15">
        <v>1216557.93</v>
      </c>
      <c r="H15" s="15">
        <f t="shared" ref="H15" si="5">E15-F15</f>
        <v>1879765.06</v>
      </c>
    </row>
    <row r="16" spans="1:8" x14ac:dyDescent="0.2">
      <c r="A16" s="4" t="s">
        <v>139</v>
      </c>
      <c r="B16" s="22"/>
      <c r="C16" s="15">
        <v>259339.9</v>
      </c>
      <c r="D16" s="15">
        <v>10000</v>
      </c>
      <c r="E16" s="15">
        <f t="shared" ref="E16" si="6">C16+D16</f>
        <v>269339.90000000002</v>
      </c>
      <c r="F16" s="15">
        <v>108272.72</v>
      </c>
      <c r="G16" s="15">
        <v>101184.66</v>
      </c>
      <c r="H16" s="15">
        <f t="shared" ref="H16" si="7">E16-F16</f>
        <v>161067.18000000002</v>
      </c>
    </row>
    <row r="17" spans="1:8" x14ac:dyDescent="0.2">
      <c r="A17" s="4" t="s">
        <v>140</v>
      </c>
      <c r="B17" s="22"/>
      <c r="C17" s="15">
        <v>2518491.9900000002</v>
      </c>
      <c r="D17" s="15">
        <v>93896.2</v>
      </c>
      <c r="E17" s="15">
        <f t="shared" ref="E17" si="8">C17+D17</f>
        <v>2612388.1900000004</v>
      </c>
      <c r="F17" s="15">
        <v>1074135.8799999999</v>
      </c>
      <c r="G17" s="15">
        <v>1017886.14</v>
      </c>
      <c r="H17" s="15">
        <f t="shared" ref="H17" si="9">E17-F17</f>
        <v>1538252.3100000005</v>
      </c>
    </row>
    <row r="18" spans="1:8" x14ac:dyDescent="0.2">
      <c r="A18" s="4" t="s">
        <v>141</v>
      </c>
      <c r="B18" s="22"/>
      <c r="C18" s="15">
        <v>116984</v>
      </c>
      <c r="D18" s="15">
        <v>0</v>
      </c>
      <c r="E18" s="15">
        <f t="shared" ref="E18" si="10">C18+D18</f>
        <v>116984</v>
      </c>
      <c r="F18" s="15">
        <v>52642.8</v>
      </c>
      <c r="G18" s="15">
        <v>52642.8</v>
      </c>
      <c r="H18" s="15">
        <f t="shared" ref="H18" si="11">E18-F18</f>
        <v>64341.2</v>
      </c>
    </row>
    <row r="19" spans="1:8" x14ac:dyDescent="0.2">
      <c r="A19" s="4" t="s">
        <v>142</v>
      </c>
      <c r="B19" s="22"/>
      <c r="C19" s="15">
        <v>134500</v>
      </c>
      <c r="D19" s="15">
        <v>0</v>
      </c>
      <c r="E19" s="15">
        <f t="shared" ref="E19" si="12">C19+D19</f>
        <v>134500</v>
      </c>
      <c r="F19" s="15">
        <v>17015.099999999999</v>
      </c>
      <c r="G19" s="15">
        <v>17015.099999999999</v>
      </c>
      <c r="H19" s="15">
        <f t="shared" ref="H19" si="13">E19-F19</f>
        <v>117484.9</v>
      </c>
    </row>
    <row r="20" spans="1:8" x14ac:dyDescent="0.2">
      <c r="A20" s="4" t="s">
        <v>143</v>
      </c>
      <c r="B20" s="22"/>
      <c r="C20" s="15">
        <v>316629.31</v>
      </c>
      <c r="D20" s="15">
        <v>25019.03</v>
      </c>
      <c r="E20" s="15">
        <f t="shared" ref="E20" si="14">C20+D20</f>
        <v>341648.33999999997</v>
      </c>
      <c r="F20" s="15">
        <v>140086.23000000001</v>
      </c>
      <c r="G20" s="15">
        <v>132786.97</v>
      </c>
      <c r="H20" s="15">
        <f t="shared" ref="H20" si="15">E20-F20</f>
        <v>201562.10999999996</v>
      </c>
    </row>
    <row r="21" spans="1:8" x14ac:dyDescent="0.2">
      <c r="A21" s="4" t="s">
        <v>144</v>
      </c>
      <c r="B21" s="22"/>
      <c r="C21" s="15">
        <v>1193033.18</v>
      </c>
      <c r="D21" s="15">
        <v>-1193033.18</v>
      </c>
      <c r="E21" s="15">
        <f t="shared" ref="E21" si="16">C21+D21</f>
        <v>0</v>
      </c>
      <c r="F21" s="15">
        <v>0</v>
      </c>
      <c r="G21" s="15">
        <v>0</v>
      </c>
      <c r="H21" s="15">
        <f t="shared" ref="H21" si="17">E21-F21</f>
        <v>0</v>
      </c>
    </row>
    <row r="22" spans="1:8" x14ac:dyDescent="0.2">
      <c r="A22" s="4" t="s">
        <v>145</v>
      </c>
      <c r="B22" s="22"/>
      <c r="C22" s="15">
        <v>0</v>
      </c>
      <c r="D22" s="15">
        <v>1335535.4099999999</v>
      </c>
      <c r="E22" s="15">
        <f t="shared" ref="E22" si="18">C22+D22</f>
        <v>1335535.4099999999</v>
      </c>
      <c r="F22" s="15">
        <v>684491.06</v>
      </c>
      <c r="G22" s="15">
        <v>514368.37</v>
      </c>
      <c r="H22" s="15">
        <f t="shared" ref="H22" si="19">E22-F22</f>
        <v>651044.34999999986</v>
      </c>
    </row>
    <row r="23" spans="1:8" x14ac:dyDescent="0.2">
      <c r="A23" s="4"/>
      <c r="B23" s="22"/>
      <c r="C23" s="15"/>
      <c r="D23" s="15"/>
      <c r="E23" s="15"/>
      <c r="F23" s="15"/>
      <c r="G23" s="15"/>
      <c r="H23" s="15"/>
    </row>
    <row r="24" spans="1:8" x14ac:dyDescent="0.2">
      <c r="A24" s="4"/>
      <c r="B24" s="25"/>
      <c r="C24" s="16"/>
      <c r="D24" s="16"/>
      <c r="E24" s="16"/>
      <c r="F24" s="16"/>
      <c r="G24" s="16"/>
      <c r="H24" s="16"/>
    </row>
    <row r="25" spans="1:8" x14ac:dyDescent="0.2">
      <c r="A25" s="26"/>
      <c r="B25" s="47" t="s">
        <v>53</v>
      </c>
      <c r="C25" s="23">
        <f t="shared" ref="C25:H25" si="20">SUM(C7:C24)</f>
        <v>16856222.510000002</v>
      </c>
      <c r="D25" s="23">
        <f t="shared" si="20"/>
        <v>828944.34</v>
      </c>
      <c r="E25" s="23">
        <f t="shared" si="20"/>
        <v>17685166.849999998</v>
      </c>
      <c r="F25" s="23">
        <f t="shared" si="20"/>
        <v>7118031.75</v>
      </c>
      <c r="G25" s="23">
        <f t="shared" si="20"/>
        <v>6613655.0899999999</v>
      </c>
      <c r="H25" s="23">
        <f t="shared" si="20"/>
        <v>10567135.1</v>
      </c>
    </row>
    <row r="28" spans="1:8" ht="45" customHeight="1" x14ac:dyDescent="0.2">
      <c r="A28" s="52" t="s">
        <v>147</v>
      </c>
      <c r="B28" s="53"/>
      <c r="C28" s="53"/>
      <c r="D28" s="53"/>
      <c r="E28" s="53"/>
      <c r="F28" s="53"/>
      <c r="G28" s="53"/>
      <c r="H28" s="54"/>
    </row>
    <row r="30" spans="1:8" x14ac:dyDescent="0.2">
      <c r="A30" s="57" t="s">
        <v>54</v>
      </c>
      <c r="B30" s="58"/>
      <c r="C30" s="52" t="s">
        <v>60</v>
      </c>
      <c r="D30" s="53"/>
      <c r="E30" s="53"/>
      <c r="F30" s="53"/>
      <c r="G30" s="54"/>
      <c r="H30" s="55" t="s">
        <v>59</v>
      </c>
    </row>
    <row r="31" spans="1:8" ht="22.5" x14ac:dyDescent="0.2">
      <c r="A31" s="59"/>
      <c r="B31" s="60"/>
      <c r="C31" s="9" t="s">
        <v>55</v>
      </c>
      <c r="D31" s="9" t="s">
        <v>125</v>
      </c>
      <c r="E31" s="9" t="s">
        <v>56</v>
      </c>
      <c r="F31" s="9" t="s">
        <v>57</v>
      </c>
      <c r="G31" s="9" t="s">
        <v>58</v>
      </c>
      <c r="H31" s="56"/>
    </row>
    <row r="32" spans="1:8" x14ac:dyDescent="0.2">
      <c r="A32" s="61"/>
      <c r="B32" s="62"/>
      <c r="C32" s="10">
        <v>1</v>
      </c>
      <c r="D32" s="10">
        <v>2</v>
      </c>
      <c r="E32" s="10" t="s">
        <v>126</v>
      </c>
      <c r="F32" s="10">
        <v>4</v>
      </c>
      <c r="G32" s="10">
        <v>5</v>
      </c>
      <c r="H32" s="10" t="s">
        <v>127</v>
      </c>
    </row>
    <row r="33" spans="1:8" x14ac:dyDescent="0.2">
      <c r="A33" s="28"/>
      <c r="B33" s="29"/>
      <c r="C33" s="33"/>
      <c r="D33" s="33"/>
      <c r="E33" s="33"/>
      <c r="F33" s="33"/>
      <c r="G33" s="33"/>
      <c r="H33" s="33"/>
    </row>
    <row r="34" spans="1:8" x14ac:dyDescent="0.2">
      <c r="A34" s="4" t="s">
        <v>8</v>
      </c>
      <c r="B34" s="2"/>
      <c r="C34" s="34">
        <v>0</v>
      </c>
      <c r="D34" s="34">
        <v>0</v>
      </c>
      <c r="E34" s="34">
        <f>C34+D34</f>
        <v>0</v>
      </c>
      <c r="F34" s="34">
        <v>0</v>
      </c>
      <c r="G34" s="34">
        <v>0</v>
      </c>
      <c r="H34" s="34">
        <f>E34-F34</f>
        <v>0</v>
      </c>
    </row>
    <row r="35" spans="1:8" x14ac:dyDescent="0.2">
      <c r="A35" s="4" t="s">
        <v>9</v>
      </c>
      <c r="B35" s="2"/>
      <c r="C35" s="34">
        <v>0</v>
      </c>
      <c r="D35" s="34">
        <v>0</v>
      </c>
      <c r="E35" s="34">
        <f t="shared" ref="E35:E37" si="21">C35+D35</f>
        <v>0</v>
      </c>
      <c r="F35" s="34">
        <v>0</v>
      </c>
      <c r="G35" s="34">
        <v>0</v>
      </c>
      <c r="H35" s="34">
        <f t="shared" ref="H35:H37" si="22">E35-F35</f>
        <v>0</v>
      </c>
    </row>
    <row r="36" spans="1:8" x14ac:dyDescent="0.2">
      <c r="A36" s="4" t="s">
        <v>10</v>
      </c>
      <c r="B36" s="2"/>
      <c r="C36" s="34">
        <v>0</v>
      </c>
      <c r="D36" s="34">
        <v>0</v>
      </c>
      <c r="E36" s="34">
        <f t="shared" si="21"/>
        <v>0</v>
      </c>
      <c r="F36" s="34">
        <v>0</v>
      </c>
      <c r="G36" s="34">
        <v>0</v>
      </c>
      <c r="H36" s="34">
        <f t="shared" si="22"/>
        <v>0</v>
      </c>
    </row>
    <row r="37" spans="1:8" x14ac:dyDescent="0.2">
      <c r="A37" s="4" t="s">
        <v>11</v>
      </c>
      <c r="B37" s="2"/>
      <c r="C37" s="34">
        <v>0</v>
      </c>
      <c r="D37" s="34">
        <v>0</v>
      </c>
      <c r="E37" s="34">
        <f t="shared" si="21"/>
        <v>0</v>
      </c>
      <c r="F37" s="34">
        <v>0</v>
      </c>
      <c r="G37" s="34">
        <v>0</v>
      </c>
      <c r="H37" s="34">
        <f t="shared" si="22"/>
        <v>0</v>
      </c>
    </row>
    <row r="38" spans="1:8" x14ac:dyDescent="0.2">
      <c r="A38" s="4"/>
      <c r="B38" s="2"/>
      <c r="C38" s="35"/>
      <c r="D38" s="35"/>
      <c r="E38" s="35"/>
      <c r="F38" s="35"/>
      <c r="G38" s="35"/>
      <c r="H38" s="35"/>
    </row>
    <row r="39" spans="1:8" x14ac:dyDescent="0.2">
      <c r="A39" s="26"/>
      <c r="B39" s="47" t="s">
        <v>53</v>
      </c>
      <c r="C39" s="23">
        <f>SUM(C34:C38)</f>
        <v>0</v>
      </c>
      <c r="D39" s="23">
        <f>SUM(D34:D38)</f>
        <v>0</v>
      </c>
      <c r="E39" s="23">
        <f>SUM(E34:E37)</f>
        <v>0</v>
      </c>
      <c r="F39" s="23">
        <f>SUM(F34:F37)</f>
        <v>0</v>
      </c>
      <c r="G39" s="23">
        <f>SUM(G34:G37)</f>
        <v>0</v>
      </c>
      <c r="H39" s="23">
        <f>SUM(H34:H37)</f>
        <v>0</v>
      </c>
    </row>
    <row r="42" spans="1:8" ht="45" customHeight="1" x14ac:dyDescent="0.2">
      <c r="A42" s="52" t="s">
        <v>148</v>
      </c>
      <c r="B42" s="53"/>
      <c r="C42" s="53"/>
      <c r="D42" s="53"/>
      <c r="E42" s="53"/>
      <c r="F42" s="53"/>
      <c r="G42" s="53"/>
      <c r="H42" s="54"/>
    </row>
    <row r="43" spans="1:8" x14ac:dyDescent="0.2">
      <c r="A43" s="57" t="s">
        <v>54</v>
      </c>
      <c r="B43" s="58"/>
      <c r="C43" s="52" t="s">
        <v>60</v>
      </c>
      <c r="D43" s="53"/>
      <c r="E43" s="53"/>
      <c r="F43" s="53"/>
      <c r="G43" s="54"/>
      <c r="H43" s="55" t="s">
        <v>59</v>
      </c>
    </row>
    <row r="44" spans="1:8" ht="22.5" x14ac:dyDescent="0.2">
      <c r="A44" s="59"/>
      <c r="B44" s="60"/>
      <c r="C44" s="9" t="s">
        <v>55</v>
      </c>
      <c r="D44" s="9" t="s">
        <v>125</v>
      </c>
      <c r="E44" s="9" t="s">
        <v>56</v>
      </c>
      <c r="F44" s="9" t="s">
        <v>57</v>
      </c>
      <c r="G44" s="9" t="s">
        <v>58</v>
      </c>
      <c r="H44" s="56"/>
    </row>
    <row r="45" spans="1:8" x14ac:dyDescent="0.2">
      <c r="A45" s="61"/>
      <c r="B45" s="62"/>
      <c r="C45" s="10">
        <v>1</v>
      </c>
      <c r="D45" s="10">
        <v>2</v>
      </c>
      <c r="E45" s="10" t="s">
        <v>126</v>
      </c>
      <c r="F45" s="10">
        <v>4</v>
      </c>
      <c r="G45" s="10">
        <v>5</v>
      </c>
      <c r="H45" s="10" t="s">
        <v>127</v>
      </c>
    </row>
    <row r="46" spans="1:8" x14ac:dyDescent="0.2">
      <c r="A46" s="28"/>
      <c r="B46" s="29"/>
      <c r="C46" s="33"/>
      <c r="D46" s="33"/>
      <c r="E46" s="33"/>
      <c r="F46" s="33"/>
      <c r="G46" s="33"/>
      <c r="H46" s="33"/>
    </row>
    <row r="47" spans="1:8" ht="22.5" x14ac:dyDescent="0.2">
      <c r="A47" s="4"/>
      <c r="B47" s="31" t="s">
        <v>13</v>
      </c>
      <c r="C47" s="34">
        <v>0</v>
      </c>
      <c r="D47" s="34">
        <v>0</v>
      </c>
      <c r="E47" s="34">
        <f>C47+D47</f>
        <v>0</v>
      </c>
      <c r="F47" s="34">
        <v>0</v>
      </c>
      <c r="G47" s="34">
        <v>0</v>
      </c>
      <c r="H47" s="34">
        <f>E47-F47</f>
        <v>0</v>
      </c>
    </row>
    <row r="48" spans="1:8" x14ac:dyDescent="0.2">
      <c r="A48" s="4"/>
      <c r="B48" s="31"/>
      <c r="C48" s="34"/>
      <c r="D48" s="34"/>
      <c r="E48" s="34"/>
      <c r="F48" s="34"/>
      <c r="G48" s="34"/>
      <c r="H48" s="34"/>
    </row>
    <row r="49" spans="1:8" x14ac:dyDescent="0.2">
      <c r="A49" s="4"/>
      <c r="B49" s="31" t="s">
        <v>12</v>
      </c>
      <c r="C49" s="34">
        <v>0</v>
      </c>
      <c r="D49" s="34">
        <v>0</v>
      </c>
      <c r="E49" s="34">
        <f>C49+D49</f>
        <v>0</v>
      </c>
      <c r="F49" s="34">
        <v>0</v>
      </c>
      <c r="G49" s="34">
        <v>0</v>
      </c>
      <c r="H49" s="34">
        <f>E49-F49</f>
        <v>0</v>
      </c>
    </row>
    <row r="50" spans="1:8" x14ac:dyDescent="0.2">
      <c r="A50" s="4"/>
      <c r="B50" s="31"/>
      <c r="C50" s="34"/>
      <c r="D50" s="34"/>
      <c r="E50" s="34"/>
      <c r="F50" s="34"/>
      <c r="G50" s="34"/>
      <c r="H50" s="34"/>
    </row>
    <row r="51" spans="1:8" ht="22.5" x14ac:dyDescent="0.2">
      <c r="A51" s="4"/>
      <c r="B51" s="31" t="s">
        <v>14</v>
      </c>
      <c r="C51" s="34">
        <v>0</v>
      </c>
      <c r="D51" s="34">
        <v>0</v>
      </c>
      <c r="E51" s="34">
        <f>C51+D51</f>
        <v>0</v>
      </c>
      <c r="F51" s="34">
        <v>0</v>
      </c>
      <c r="G51" s="34">
        <v>0</v>
      </c>
      <c r="H51" s="34">
        <f>E51-F51</f>
        <v>0</v>
      </c>
    </row>
    <row r="52" spans="1:8" x14ac:dyDescent="0.2">
      <c r="A52" s="4"/>
      <c r="B52" s="31"/>
      <c r="C52" s="34"/>
      <c r="D52" s="34"/>
      <c r="E52" s="34"/>
      <c r="F52" s="34"/>
      <c r="G52" s="34"/>
      <c r="H52" s="34"/>
    </row>
    <row r="53" spans="1:8" ht="22.5" x14ac:dyDescent="0.2">
      <c r="A53" s="4"/>
      <c r="B53" s="31" t="s">
        <v>26</v>
      </c>
      <c r="C53" s="34">
        <v>0</v>
      </c>
      <c r="D53" s="34">
        <v>0</v>
      </c>
      <c r="E53" s="34">
        <f>C53+D53</f>
        <v>0</v>
      </c>
      <c r="F53" s="34">
        <v>0</v>
      </c>
      <c r="G53" s="34">
        <v>0</v>
      </c>
      <c r="H53" s="34">
        <f>E53-F53</f>
        <v>0</v>
      </c>
    </row>
    <row r="54" spans="1:8" x14ac:dyDescent="0.2">
      <c r="A54" s="4"/>
      <c r="B54" s="31"/>
      <c r="C54" s="34"/>
      <c r="D54" s="34"/>
      <c r="E54" s="34"/>
      <c r="F54" s="34"/>
      <c r="G54" s="34"/>
      <c r="H54" s="34"/>
    </row>
    <row r="55" spans="1:8" ht="22.5" x14ac:dyDescent="0.2">
      <c r="A55" s="4"/>
      <c r="B55" s="31" t="s">
        <v>27</v>
      </c>
      <c r="C55" s="34">
        <v>0</v>
      </c>
      <c r="D55" s="34">
        <v>0</v>
      </c>
      <c r="E55" s="34">
        <f>C55+D55</f>
        <v>0</v>
      </c>
      <c r="F55" s="34">
        <v>0</v>
      </c>
      <c r="G55" s="34">
        <v>0</v>
      </c>
      <c r="H55" s="34">
        <f>E55-F55</f>
        <v>0</v>
      </c>
    </row>
    <row r="56" spans="1:8" x14ac:dyDescent="0.2">
      <c r="A56" s="4"/>
      <c r="B56" s="31"/>
      <c r="C56" s="34"/>
      <c r="D56" s="34"/>
      <c r="E56" s="34"/>
      <c r="F56" s="34"/>
      <c r="G56" s="34"/>
      <c r="H56" s="34"/>
    </row>
    <row r="57" spans="1:8" ht="22.5" x14ac:dyDescent="0.2">
      <c r="A57" s="4"/>
      <c r="B57" s="31" t="s">
        <v>34</v>
      </c>
      <c r="C57" s="34">
        <v>0</v>
      </c>
      <c r="D57" s="34">
        <v>0</v>
      </c>
      <c r="E57" s="34">
        <f>C57+D57</f>
        <v>0</v>
      </c>
      <c r="F57" s="34">
        <v>0</v>
      </c>
      <c r="G57" s="34">
        <v>0</v>
      </c>
      <c r="H57" s="34">
        <f>E57-F57</f>
        <v>0</v>
      </c>
    </row>
    <row r="58" spans="1:8" x14ac:dyDescent="0.2">
      <c r="A58" s="4"/>
      <c r="B58" s="31"/>
      <c r="C58" s="34"/>
      <c r="D58" s="34"/>
      <c r="E58" s="34"/>
      <c r="F58" s="34"/>
      <c r="G58" s="34"/>
      <c r="H58" s="34"/>
    </row>
    <row r="59" spans="1:8" x14ac:dyDescent="0.2">
      <c r="A59" s="4"/>
      <c r="B59" s="31" t="s">
        <v>15</v>
      </c>
      <c r="C59" s="34">
        <v>0</v>
      </c>
      <c r="D59" s="34">
        <v>0</v>
      </c>
      <c r="E59" s="34">
        <f>C59+D59</f>
        <v>0</v>
      </c>
      <c r="F59" s="34">
        <v>0</v>
      </c>
      <c r="G59" s="34">
        <v>0</v>
      </c>
      <c r="H59" s="34">
        <f>E59-F59</f>
        <v>0</v>
      </c>
    </row>
    <row r="60" spans="1:8" x14ac:dyDescent="0.2">
      <c r="A60" s="30"/>
      <c r="B60" s="32"/>
      <c r="C60" s="35"/>
      <c r="D60" s="35"/>
      <c r="E60" s="35"/>
      <c r="F60" s="35"/>
      <c r="G60" s="35"/>
      <c r="H60" s="35"/>
    </row>
    <row r="61" spans="1:8" x14ac:dyDescent="0.2">
      <c r="A61" s="26"/>
      <c r="B61" s="47" t="s">
        <v>53</v>
      </c>
      <c r="C61" s="23">
        <f t="shared" ref="C61:H61" si="23">SUM(C47:C59)</f>
        <v>0</v>
      </c>
      <c r="D61" s="23">
        <f t="shared" si="23"/>
        <v>0</v>
      </c>
      <c r="E61" s="23">
        <f t="shared" si="23"/>
        <v>0</v>
      </c>
      <c r="F61" s="23">
        <f t="shared" si="23"/>
        <v>0</v>
      </c>
      <c r="G61" s="23">
        <f t="shared" si="23"/>
        <v>0</v>
      </c>
      <c r="H61" s="23">
        <f t="shared" si="2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40" workbookViewId="0">
      <selection activeCell="A44" sqref="A44"/>
    </sheetView>
  </sheetViews>
  <sheetFormatPr baseColWidth="10" defaultColWidth="12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6698237.0800000001</v>
      </c>
      <c r="D6" s="15">
        <f t="shared" si="0"/>
        <v>488250.07999999996</v>
      </c>
      <c r="E6" s="15">
        <f t="shared" si="0"/>
        <v>7186487.1600000001</v>
      </c>
      <c r="F6" s="15">
        <f t="shared" si="0"/>
        <v>2927104.3000000003</v>
      </c>
      <c r="G6" s="15">
        <f t="shared" si="0"/>
        <v>2618248.0600000005</v>
      </c>
      <c r="H6" s="15">
        <f t="shared" si="0"/>
        <v>4259382.8599999994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2002719.4</v>
      </c>
      <c r="D9" s="15">
        <v>258651.85</v>
      </c>
      <c r="E9" s="15">
        <f t="shared" si="1"/>
        <v>2261371.25</v>
      </c>
      <c r="F9" s="15">
        <v>792490.44</v>
      </c>
      <c r="G9" s="15">
        <v>737574.92</v>
      </c>
      <c r="H9" s="15">
        <f t="shared" si="2"/>
        <v>1468880.81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1537523.72</v>
      </c>
      <c r="D11" s="15">
        <v>4000</v>
      </c>
      <c r="E11" s="15">
        <f t="shared" si="1"/>
        <v>1541523.72</v>
      </c>
      <c r="F11" s="15">
        <v>607271.74</v>
      </c>
      <c r="G11" s="15">
        <v>545372.24</v>
      </c>
      <c r="H11" s="15">
        <f t="shared" si="2"/>
        <v>934251.98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1964960.78</v>
      </c>
      <c r="D13" s="15">
        <v>83096</v>
      </c>
      <c r="E13" s="15">
        <f t="shared" si="1"/>
        <v>2048056.78</v>
      </c>
      <c r="F13" s="15">
        <v>842851.06</v>
      </c>
      <c r="G13" s="15">
        <v>820932.53</v>
      </c>
      <c r="H13" s="15">
        <f t="shared" si="2"/>
        <v>1205205.72</v>
      </c>
    </row>
    <row r="14" spans="1:8" x14ac:dyDescent="0.2">
      <c r="A14" s="38"/>
      <c r="B14" s="42" t="s">
        <v>19</v>
      </c>
      <c r="C14" s="15">
        <v>1193033.18</v>
      </c>
      <c r="D14" s="15">
        <v>142502.23000000001</v>
      </c>
      <c r="E14" s="15">
        <f t="shared" si="1"/>
        <v>1335535.4099999999</v>
      </c>
      <c r="F14" s="15">
        <v>684491.06</v>
      </c>
      <c r="G14" s="15">
        <v>514368.37</v>
      </c>
      <c r="H14" s="15">
        <f t="shared" si="2"/>
        <v>651044.34999999986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10157985.43</v>
      </c>
      <c r="D16" s="15">
        <f t="shared" si="3"/>
        <v>340694.26</v>
      </c>
      <c r="E16" s="15">
        <f t="shared" si="3"/>
        <v>10498679.689999999</v>
      </c>
      <c r="F16" s="15">
        <f t="shared" si="3"/>
        <v>4190927.45</v>
      </c>
      <c r="G16" s="15">
        <f t="shared" si="3"/>
        <v>3995407.03</v>
      </c>
      <c r="H16" s="15">
        <f t="shared" si="3"/>
        <v>6307752.2400000002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407276.81</v>
      </c>
      <c r="D19" s="15">
        <v>17200</v>
      </c>
      <c r="E19" s="15">
        <f t="shared" si="5"/>
        <v>424476.81</v>
      </c>
      <c r="F19" s="15">
        <v>194537.2</v>
      </c>
      <c r="G19" s="15">
        <v>176992.28</v>
      </c>
      <c r="H19" s="15">
        <f t="shared" si="4"/>
        <v>229939.61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2652991.9900000002</v>
      </c>
      <c r="D21" s="15">
        <v>93896.2</v>
      </c>
      <c r="E21" s="15">
        <f t="shared" si="5"/>
        <v>2746888.1900000004</v>
      </c>
      <c r="F21" s="15">
        <v>1091150.98</v>
      </c>
      <c r="G21" s="15">
        <v>1034901.24</v>
      </c>
      <c r="H21" s="15">
        <f t="shared" si="4"/>
        <v>1655737.2100000004</v>
      </c>
    </row>
    <row r="22" spans="1:8" x14ac:dyDescent="0.2">
      <c r="A22" s="38"/>
      <c r="B22" s="42" t="s">
        <v>48</v>
      </c>
      <c r="C22" s="15">
        <v>7097716.6299999999</v>
      </c>
      <c r="D22" s="15">
        <v>229598.06</v>
      </c>
      <c r="E22" s="15">
        <f t="shared" si="5"/>
        <v>7327314.6899999995</v>
      </c>
      <c r="F22" s="15">
        <v>2905239.27</v>
      </c>
      <c r="G22" s="15">
        <v>2783513.51</v>
      </c>
      <c r="H22" s="15">
        <f t="shared" si="4"/>
        <v>4422075.42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16856222.509999998</v>
      </c>
      <c r="D42" s="23">
        <f t="shared" si="12"/>
        <v>828944.34</v>
      </c>
      <c r="E42" s="23">
        <f t="shared" si="12"/>
        <v>17685166.850000001</v>
      </c>
      <c r="F42" s="23">
        <f t="shared" si="12"/>
        <v>7118031.75</v>
      </c>
      <c r="G42" s="23">
        <f t="shared" si="12"/>
        <v>6613655.0899999999</v>
      </c>
      <c r="H42" s="23">
        <f t="shared" si="12"/>
        <v>10567135.1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 t="s">
        <v>150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2018-08-03T16:14:09Z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